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rina\Desktop\"/>
    </mc:Choice>
  </mc:AlternateContent>
  <bookViews>
    <workbookView xWindow="0" yWindow="0" windowWidth="20490" windowHeight="904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7" i="1" l="1"/>
  <c r="B27" i="1"/>
  <c r="G23" i="1"/>
  <c r="E23" i="1"/>
  <c r="E22" i="1"/>
  <c r="E21" i="1"/>
  <c r="H18" i="1"/>
  <c r="F18" i="1"/>
  <c r="C18" i="1"/>
  <c r="D16" i="1"/>
  <c r="B5" i="1"/>
  <c r="B6" i="1" s="1"/>
  <c r="B7" i="1" s="1"/>
  <c r="B8" i="1" s="1"/>
  <c r="B9" i="1" s="1"/>
  <c r="B10" i="1" s="1"/>
  <c r="B11" i="1" s="1"/>
  <c r="B12" i="1" s="1"/>
  <c r="B13" i="1" s="1"/>
  <c r="B14" i="1" s="1"/>
  <c r="F4" i="1"/>
  <c r="F5" i="1" s="1"/>
  <c r="F6" i="1" s="1"/>
  <c r="C4" i="1"/>
  <c r="C5" i="1" s="1"/>
  <c r="C6" i="1" s="1"/>
  <c r="C7" i="1" s="1"/>
  <c r="C8" i="1" s="1"/>
  <c r="C9" i="1" s="1"/>
  <c r="C10" i="1" s="1"/>
  <c r="C11" i="1" s="1"/>
  <c r="C12" i="1" s="1"/>
  <c r="C13" i="1" s="1"/>
  <c r="C14" i="1" s="1"/>
  <c r="B4" i="1"/>
  <c r="B15" i="1" l="1"/>
  <c r="F7" i="1"/>
  <c r="C15" i="1"/>
  <c r="C16" i="1" l="1"/>
  <c r="B16" i="1"/>
  <c r="F8" i="1"/>
  <c r="F9" i="1" l="1"/>
  <c r="F10" i="1" l="1"/>
  <c r="F11" i="1" l="1"/>
  <c r="F12" i="1" l="1"/>
  <c r="F13" i="1" l="1"/>
  <c r="F14" i="1" l="1"/>
  <c r="F15" i="1" l="1"/>
  <c r="F20" i="1" s="1"/>
  <c r="E20" i="1" s="1"/>
  <c r="F19" i="1"/>
  <c r="E19" i="1" s="1"/>
</calcChain>
</file>

<file path=xl/comments1.xml><?xml version="1.0" encoding="utf-8"?>
<comments xmlns="http://schemas.openxmlformats.org/spreadsheetml/2006/main">
  <authors>
    <author>user</author>
  </authors>
  <commentList>
    <comment ref="B21" authorId="0" shapeId="0">
      <text>
        <r>
          <rPr>
            <b/>
            <sz val="8"/>
            <color indexed="81"/>
            <rFont val="Tahoma"/>
            <family val="2"/>
            <charset val="204"/>
          </rPr>
          <t>без учета офисов</t>
        </r>
      </text>
    </comment>
    <comment ref="B22" authorId="0" shapeId="0">
      <text>
        <r>
          <rPr>
            <b/>
            <sz val="8"/>
            <color indexed="81"/>
            <rFont val="Tahoma"/>
            <family val="2"/>
            <charset val="204"/>
          </rPr>
          <t>без учета офисов</t>
        </r>
      </text>
    </comment>
    <comment ref="B23" authorId="0" shapeId="0">
      <text>
        <r>
          <rPr>
            <b/>
            <sz val="8"/>
            <color indexed="81"/>
            <rFont val="Tahoma"/>
            <family val="2"/>
            <charset val="204"/>
          </rPr>
          <t>без учета офисов</t>
        </r>
      </text>
    </comment>
  </commentList>
</comments>
</file>

<file path=xl/sharedStrings.xml><?xml version="1.0" encoding="utf-8"?>
<sst xmlns="http://schemas.openxmlformats.org/spreadsheetml/2006/main" count="100" uniqueCount="88">
  <si>
    <t xml:space="preserve">Финансовый план на 2020 </t>
  </si>
  <si>
    <t>Персонал</t>
  </si>
  <si>
    <t>кв.м. с учетом офисов</t>
  </si>
  <si>
    <t>недвижимость в паркинге</t>
  </si>
  <si>
    <t>Количество сотрудников в штате</t>
  </si>
  <si>
    <t>К выплате</t>
  </si>
  <si>
    <t>Подоходный налог</t>
  </si>
  <si>
    <t>Оклад</t>
  </si>
  <si>
    <t>Страховые взносы</t>
  </si>
  <si>
    <t>На расходы за 1 чел/Месяц</t>
  </si>
  <si>
    <t>На расходы за персонал в мес.</t>
  </si>
  <si>
    <t>На расходы за Год</t>
  </si>
  <si>
    <t>Управляющий</t>
    <phoneticPr fontId="0" type="noConversion"/>
  </si>
  <si>
    <t>Главный инженер</t>
    <phoneticPr fontId="0" type="noConversion"/>
  </si>
  <si>
    <t>Гл.бухгалтер</t>
  </si>
  <si>
    <t>Сантехник</t>
  </si>
  <si>
    <t>Специалист по организации работы и эксплуатации лифтов</t>
  </si>
  <si>
    <t>Электрик</t>
  </si>
  <si>
    <t>Мастер общ. дом.работ</t>
  </si>
  <si>
    <t>Диспетчер</t>
  </si>
  <si>
    <t>Кладовщик</t>
  </si>
  <si>
    <t>Рабочий комплексной уборки</t>
  </si>
  <si>
    <t>Уборщицы подъездов</t>
  </si>
  <si>
    <t>Уборщица 1 подъезда</t>
  </si>
  <si>
    <t>Резервный фонд</t>
  </si>
  <si>
    <t xml:space="preserve">Зарплата штатного персонала персоналу </t>
  </si>
  <si>
    <t>Доп. работники:</t>
  </si>
  <si>
    <t>Количество</t>
  </si>
  <si>
    <t>На р/с за 1 чел/Месяц</t>
  </si>
  <si>
    <t>На р/с за персонал</t>
  </si>
  <si>
    <t>На р/с за чел/Год</t>
  </si>
  <si>
    <t>Администратор КПП (охрана)</t>
  </si>
  <si>
    <t>Резервный фонд Администратор КПП (охрана)</t>
  </si>
  <si>
    <t>Домофонщик</t>
  </si>
  <si>
    <t>Консьерж</t>
    <phoneticPr fontId="0" type="noConversion"/>
  </si>
  <si>
    <t>Резервный фонд консьержа</t>
  </si>
  <si>
    <t>Доп.работники:</t>
  </si>
  <si>
    <t>ИТОГО З/П:</t>
  </si>
  <si>
    <t>Внешние договора</t>
  </si>
  <si>
    <t>Кол-во</t>
  </si>
  <si>
    <t>Цена за ед</t>
  </si>
  <si>
    <t>Сумма в месяц</t>
  </si>
  <si>
    <t>Сумма в год</t>
  </si>
  <si>
    <t>Банковское обслуживание</t>
  </si>
  <si>
    <t>Вывоз ртутных ламп</t>
  </si>
  <si>
    <t>штук</t>
  </si>
  <si>
    <t>Вывоз мусора ТБО</t>
  </si>
  <si>
    <t>контейнер</t>
  </si>
  <si>
    <t>Видеонаблюдение</t>
  </si>
  <si>
    <t>год</t>
  </si>
  <si>
    <t>Дератизация</t>
  </si>
  <si>
    <t>Инструменты и оборудование</t>
  </si>
  <si>
    <t>Спец.одежда</t>
  </si>
  <si>
    <t>Канцелярские товары, хоз.товары, моющие средства</t>
  </si>
  <si>
    <t>Обслуживание лифтов</t>
  </si>
  <si>
    <t>шт.</t>
  </si>
  <si>
    <t>Обслуживание домофонов</t>
    <phoneticPr fontId="0" type="noConversion"/>
  </si>
  <si>
    <t>Обслуживание эл.ворот, шлагбаумов</t>
    <phoneticPr fontId="0" type="noConversion"/>
  </si>
  <si>
    <t>Програмное обеспечение</t>
  </si>
  <si>
    <t>Противо-пожарные мероприятия</t>
  </si>
  <si>
    <t>Телефон, моб.связь</t>
  </si>
  <si>
    <t>номера</t>
    <phoneticPr fontId="0" type="noConversion"/>
  </si>
  <si>
    <t xml:space="preserve">Юридические услуги </t>
  </si>
  <si>
    <t xml:space="preserve"> </t>
  </si>
  <si>
    <t>Гос.пошлины, нотариальные и почтовые расходы</t>
  </si>
  <si>
    <t>Аттестация сотрудников лицензионными органами</t>
  </si>
  <si>
    <t>Озеленение</t>
  </si>
  <si>
    <t>Непредвиденные расходы</t>
  </si>
  <si>
    <t>Текущий ремонт</t>
    <phoneticPr fontId="0" type="noConversion"/>
  </si>
  <si>
    <t>Подготовка дома к зиме</t>
  </si>
  <si>
    <t>Страхование лифтов</t>
  </si>
  <si>
    <t>Анализ качества воды</t>
  </si>
  <si>
    <t>АУДИТ ЗА 2019 ГОД</t>
  </si>
  <si>
    <t>Всего Тех. обслужив.: руб/кв.м./месяц</t>
  </si>
  <si>
    <t>ИТОГО:</t>
  </si>
  <si>
    <r>
      <t xml:space="preserve">ТАРИФЫ </t>
    </r>
    <r>
      <rPr>
        <b/>
        <i/>
        <sz val="12"/>
        <color indexed="10"/>
        <rFont val="Verdana"/>
        <family val="2"/>
        <charset val="204"/>
      </rPr>
      <t>(сравнительные таблички)</t>
    </r>
    <r>
      <rPr>
        <b/>
        <sz val="12"/>
        <color indexed="10"/>
        <rFont val="Verdana"/>
        <family val="2"/>
        <charset val="204"/>
      </rPr>
      <t>:</t>
    </r>
  </si>
  <si>
    <t>Изменение</t>
  </si>
  <si>
    <t>Квартиры (S=31679,5)</t>
  </si>
  <si>
    <t>в руб.</t>
  </si>
  <si>
    <t>в %</t>
  </si>
  <si>
    <t>содержание и ремонт общего имущества</t>
  </si>
  <si>
    <t>консьерж</t>
  </si>
  <si>
    <t>охрана</t>
  </si>
  <si>
    <t>Итого</t>
  </si>
  <si>
    <t>Офисы (S=1225,5)</t>
  </si>
  <si>
    <t>Недвижимость в паркинге (S=4969,8)</t>
  </si>
  <si>
    <t>Техобслуживание</t>
  </si>
  <si>
    <t>Охрана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</si>
</sst>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₽_-;\-* #,##0.00\ _₽_-;_-* &quot;-&quot;??\ _₽_-;_-@_-"/>
    <numFmt numFmtId="164" formatCode="#,##0.00_ ;[Red]\-#,##0.00\ "/>
  </numFmts>
  <fonts count="2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9"/>
      <name val="Arial Cyr"/>
      <family val="2"/>
      <charset val="204"/>
    </font>
    <font>
      <sz val="9"/>
      <name val="Arial Cyr"/>
      <family val="2"/>
      <charset val="204"/>
    </font>
    <font>
      <b/>
      <sz val="10"/>
      <name val="Arial Cyr"/>
      <family val="2"/>
      <charset val="204"/>
    </font>
    <font>
      <b/>
      <i/>
      <sz val="10"/>
      <name val="Arial"/>
      <family val="2"/>
      <charset val="204"/>
    </font>
    <font>
      <b/>
      <sz val="10"/>
      <name val="Arial"/>
      <family val="2"/>
      <charset val="204"/>
    </font>
    <font>
      <b/>
      <sz val="10"/>
      <name val="Arial Cyr"/>
      <charset val="204"/>
    </font>
    <font>
      <b/>
      <i/>
      <sz val="9"/>
      <name val="Arial"/>
      <family val="2"/>
      <charset val="204"/>
    </font>
    <font>
      <b/>
      <sz val="9"/>
      <name val="Arial Cyr"/>
      <charset val="204"/>
    </font>
    <font>
      <b/>
      <i/>
      <sz val="8"/>
      <name val="Arial"/>
      <family val="2"/>
      <charset val="204"/>
    </font>
    <font>
      <b/>
      <sz val="9"/>
      <name val="Arial"/>
      <family val="2"/>
      <charset val="204"/>
    </font>
    <font>
      <b/>
      <i/>
      <sz val="11"/>
      <name val="Arial"/>
      <family val="2"/>
      <charset val="204"/>
    </font>
    <font>
      <sz val="10"/>
      <name val="Arial"/>
      <family val="2"/>
      <charset val="204"/>
    </font>
    <font>
      <b/>
      <sz val="14"/>
      <name val="Arial Cyr"/>
      <charset val="204"/>
    </font>
    <font>
      <b/>
      <sz val="12"/>
      <color indexed="10"/>
      <name val="Verdana"/>
      <family val="2"/>
      <charset val="204"/>
    </font>
    <font>
      <b/>
      <i/>
      <sz val="12"/>
      <color indexed="10"/>
      <name val="Verdana"/>
      <family val="2"/>
      <charset val="204"/>
    </font>
    <font>
      <i/>
      <sz val="9"/>
      <name val="Arial Cyr"/>
      <family val="2"/>
      <charset val="204"/>
    </font>
    <font>
      <i/>
      <sz val="10"/>
      <name val="Verdana"/>
      <family val="2"/>
      <charset val="204"/>
    </font>
    <font>
      <b/>
      <sz val="12"/>
      <name val="Verdana"/>
      <family val="2"/>
      <charset val="204"/>
    </font>
    <font>
      <b/>
      <sz val="10"/>
      <name val="Verdana"/>
      <family val="2"/>
      <charset val="204"/>
    </font>
    <font>
      <b/>
      <sz val="11"/>
      <name val="Verdana"/>
      <family val="2"/>
      <charset val="204"/>
    </font>
    <font>
      <b/>
      <sz val="12"/>
      <name val="Arial Cyr"/>
      <charset val="204"/>
    </font>
    <font>
      <b/>
      <sz val="8"/>
      <color indexed="81"/>
      <name val="Tahoma"/>
      <family val="2"/>
      <charset val="204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93">
    <xf numFmtId="0" fontId="0" fillId="0" borderId="0" xfId="0"/>
    <xf numFmtId="0" fontId="14" fillId="0" borderId="0" xfId="0" applyFont="1" applyFill="1" applyBorder="1" applyAlignment="1">
      <alignment horizontal="right" vertical="center" wrapText="1"/>
    </xf>
    <xf numFmtId="164" fontId="3" fillId="0" borderId="0" xfId="0" applyNumberFormat="1" applyFont="1" applyFill="1" applyBorder="1" applyAlignment="1">
      <alignment horizontal="center" vertical="center"/>
    </xf>
    <xf numFmtId="164" fontId="3" fillId="0" borderId="0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2" fontId="20" fillId="0" borderId="6" xfId="0" applyNumberFormat="1" applyFont="1" applyFill="1" applyBorder="1" applyAlignment="1">
      <alignment horizontal="left" vertical="top"/>
    </xf>
    <xf numFmtId="2" fontId="21" fillId="0" borderId="6" xfId="0" applyNumberFormat="1" applyFont="1" applyFill="1" applyBorder="1" applyAlignment="1">
      <alignment horizontal="left" vertical="top"/>
    </xf>
    <xf numFmtId="0" fontId="0" fillId="0" borderId="0" xfId="0" applyFill="1" applyBorder="1"/>
    <xf numFmtId="2" fontId="4" fillId="0" borderId="1" xfId="0" applyNumberFormat="1" applyFont="1" applyFill="1" applyBorder="1" applyAlignment="1">
      <alignment horizontal="left" vertical="center"/>
    </xf>
    <xf numFmtId="2" fontId="2" fillId="0" borderId="2" xfId="0" applyNumberFormat="1" applyFont="1" applyFill="1" applyBorder="1" applyAlignment="1">
      <alignment horizontal="center" vertical="center" wrapText="1"/>
    </xf>
    <xf numFmtId="2" fontId="2" fillId="0" borderId="2" xfId="0" applyNumberFormat="1" applyFont="1" applyFill="1" applyBorder="1" applyAlignment="1">
      <alignment horizontal="center" vertical="center"/>
    </xf>
    <xf numFmtId="2" fontId="2" fillId="0" borderId="3" xfId="0" applyNumberFormat="1" applyFont="1" applyFill="1" applyBorder="1" applyAlignment="1">
      <alignment horizontal="center" vertical="center" wrapText="1"/>
    </xf>
    <xf numFmtId="2" fontId="3" fillId="0" borderId="4" xfId="0" applyNumberFormat="1" applyFont="1" applyFill="1" applyBorder="1" applyAlignment="1">
      <alignment horizontal="left" vertical="center"/>
    </xf>
    <xf numFmtId="2" fontId="3" fillId="0" borderId="5" xfId="0" applyNumberFormat="1" applyFont="1" applyFill="1" applyBorder="1" applyAlignment="1">
      <alignment horizontal="center" vertical="center"/>
    </xf>
    <xf numFmtId="2" fontId="3" fillId="0" borderId="6" xfId="0" applyNumberFormat="1" applyFont="1" applyFill="1" applyBorder="1" applyAlignment="1">
      <alignment horizontal="center" vertical="center"/>
    </xf>
    <xf numFmtId="2" fontId="3" fillId="0" borderId="5" xfId="1" applyNumberFormat="1" applyFont="1" applyFill="1" applyBorder="1" applyAlignment="1">
      <alignment horizontal="center" vertical="center"/>
    </xf>
    <xf numFmtId="2" fontId="3" fillId="0" borderId="6" xfId="1" applyNumberFormat="1" applyFont="1" applyFill="1" applyBorder="1" applyAlignment="1">
      <alignment horizontal="center" vertical="center"/>
    </xf>
    <xf numFmtId="2" fontId="3" fillId="0" borderId="7" xfId="1" applyNumberFormat="1" applyFont="1" applyFill="1" applyBorder="1" applyAlignment="1">
      <alignment horizontal="center" vertical="center"/>
    </xf>
    <xf numFmtId="2" fontId="3" fillId="0" borderId="4" xfId="0" applyNumberFormat="1" applyFont="1" applyFill="1" applyBorder="1" applyAlignment="1">
      <alignment horizontal="left" vertical="center" wrapText="1"/>
    </xf>
    <xf numFmtId="2" fontId="3" fillId="0" borderId="8" xfId="0" applyNumberFormat="1" applyFont="1" applyFill="1" applyBorder="1" applyAlignment="1">
      <alignment horizontal="center" vertical="center"/>
    </xf>
    <xf numFmtId="2" fontId="3" fillId="0" borderId="9" xfId="0" applyNumberFormat="1" applyFont="1" applyFill="1" applyBorder="1" applyAlignment="1">
      <alignment horizontal="left" vertical="center" wrapText="1"/>
    </xf>
    <xf numFmtId="2" fontId="0" fillId="0" borderId="6" xfId="0" applyNumberFormat="1" applyFill="1" applyBorder="1"/>
    <xf numFmtId="2" fontId="3" fillId="0" borderId="10" xfId="0" applyNumberFormat="1" applyFont="1" applyFill="1" applyBorder="1" applyAlignment="1">
      <alignment horizontal="center" vertical="center"/>
    </xf>
    <xf numFmtId="2" fontId="3" fillId="0" borderId="10" xfId="1" applyNumberFormat="1" applyFont="1" applyFill="1" applyBorder="1" applyAlignment="1">
      <alignment horizontal="center" vertical="center"/>
    </xf>
    <xf numFmtId="2" fontId="5" fillId="0" borderId="11" xfId="0" applyNumberFormat="1" applyFont="1" applyFill="1" applyBorder="1" applyAlignment="1">
      <alignment horizontal="center" vertical="center"/>
    </xf>
    <xf numFmtId="2" fontId="6" fillId="0" borderId="12" xfId="0" applyNumberFormat="1" applyFont="1" applyFill="1" applyBorder="1" applyAlignment="1">
      <alignment horizontal="center" vertical="center"/>
    </xf>
    <xf numFmtId="2" fontId="5" fillId="0" borderId="1" xfId="0" applyNumberFormat="1" applyFont="1" applyFill="1" applyBorder="1" applyAlignment="1">
      <alignment horizontal="left" vertical="center" wrapText="1"/>
    </xf>
    <xf numFmtId="2" fontId="7" fillId="0" borderId="2" xfId="0" applyNumberFormat="1" applyFont="1" applyFill="1" applyBorder="1" applyAlignment="1">
      <alignment horizontal="center" vertical="center"/>
    </xf>
    <xf numFmtId="2" fontId="7" fillId="0" borderId="3" xfId="0" applyNumberFormat="1" applyFont="1" applyFill="1" applyBorder="1" applyAlignment="1">
      <alignment horizontal="center" vertical="center"/>
    </xf>
    <xf numFmtId="2" fontId="5" fillId="0" borderId="13" xfId="0" applyNumberFormat="1" applyFont="1" applyFill="1" applyBorder="1" applyAlignment="1">
      <alignment horizontal="center" vertical="center"/>
    </xf>
    <xf numFmtId="2" fontId="5" fillId="0" borderId="1" xfId="0" applyNumberFormat="1" applyFont="1" applyFill="1" applyBorder="1" applyAlignment="1">
      <alignment horizontal="center" vertical="center"/>
    </xf>
    <xf numFmtId="2" fontId="6" fillId="0" borderId="2" xfId="0" applyNumberFormat="1" applyFont="1" applyFill="1" applyBorder="1" applyAlignment="1">
      <alignment horizontal="center" vertical="center"/>
    </xf>
    <xf numFmtId="2" fontId="6" fillId="0" borderId="3" xfId="0" applyNumberFormat="1" applyFont="1" applyFill="1" applyBorder="1" applyAlignment="1">
      <alignment horizontal="center" vertical="center"/>
    </xf>
    <xf numFmtId="2" fontId="8" fillId="0" borderId="0" xfId="0" applyNumberFormat="1" applyFont="1" applyFill="1" applyBorder="1" applyAlignment="1">
      <alignment horizontal="left" vertical="center" wrapText="1"/>
    </xf>
    <xf numFmtId="2" fontId="9" fillId="0" borderId="0" xfId="0" applyNumberFormat="1" applyFont="1" applyFill="1" applyBorder="1" applyAlignment="1">
      <alignment horizontal="center" vertical="center"/>
    </xf>
    <xf numFmtId="2" fontId="8" fillId="0" borderId="0" xfId="0" applyNumberFormat="1" applyFont="1" applyFill="1" applyBorder="1" applyAlignment="1">
      <alignment horizontal="center" vertical="center"/>
    </xf>
    <xf numFmtId="2" fontId="6" fillId="0" borderId="14" xfId="0" applyNumberFormat="1" applyFont="1" applyFill="1" applyBorder="1" applyAlignment="1">
      <alignment horizontal="left" vertical="center" wrapText="1"/>
    </xf>
    <xf numFmtId="2" fontId="3" fillId="0" borderId="15" xfId="0" applyNumberFormat="1" applyFont="1" applyFill="1" applyBorder="1" applyAlignment="1">
      <alignment horizontal="left" vertical="center" wrapText="1"/>
    </xf>
    <xf numFmtId="2" fontId="3" fillId="0" borderId="16" xfId="1" applyNumberFormat="1" applyFont="1" applyFill="1" applyBorder="1" applyAlignment="1">
      <alignment horizontal="center" vertical="center"/>
    </xf>
    <xf numFmtId="2" fontId="5" fillId="0" borderId="6" xfId="0" applyNumberFormat="1" applyFont="1" applyFill="1" applyBorder="1" applyAlignment="1">
      <alignment horizontal="center" vertical="center"/>
    </xf>
    <xf numFmtId="2" fontId="5" fillId="0" borderId="17" xfId="0" applyNumberFormat="1" applyFont="1" applyFill="1" applyBorder="1"/>
    <xf numFmtId="2" fontId="8" fillId="0" borderId="18" xfId="0" applyNumberFormat="1" applyFont="1" applyFill="1" applyBorder="1" applyAlignment="1">
      <alignment horizontal="center" vertical="center"/>
    </xf>
    <xf numFmtId="2" fontId="3" fillId="0" borderId="11" xfId="0" applyNumberFormat="1" applyFont="1" applyFill="1" applyBorder="1" applyAlignment="1">
      <alignment horizontal="center" vertical="center"/>
    </xf>
    <xf numFmtId="2" fontId="5" fillId="0" borderId="19" xfId="0" applyNumberFormat="1" applyFont="1" applyFill="1" applyBorder="1" applyAlignment="1">
      <alignment horizontal="center"/>
    </xf>
    <xf numFmtId="2" fontId="5" fillId="0" borderId="19" xfId="0" applyNumberFormat="1" applyFont="1" applyFill="1" applyBorder="1"/>
    <xf numFmtId="2" fontId="10" fillId="0" borderId="19" xfId="0" applyNumberFormat="1" applyFont="1" applyFill="1" applyBorder="1"/>
    <xf numFmtId="2" fontId="11" fillId="0" borderId="17" xfId="0" applyNumberFormat="1" applyFont="1" applyFill="1" applyBorder="1" applyAlignment="1">
      <alignment horizontal="center" vertical="center"/>
    </xf>
    <xf numFmtId="2" fontId="11" fillId="0" borderId="20" xfId="0" applyNumberFormat="1" applyFont="1" applyFill="1" applyBorder="1" applyAlignment="1">
      <alignment horizontal="center" vertical="center"/>
    </xf>
    <xf numFmtId="2" fontId="12" fillId="0" borderId="18" xfId="0" applyNumberFormat="1" applyFont="1" applyFill="1" applyBorder="1" applyAlignment="1">
      <alignment horizontal="left"/>
    </xf>
    <xf numFmtId="2" fontId="8" fillId="0" borderId="19" xfId="0" applyNumberFormat="1" applyFont="1" applyFill="1" applyBorder="1" applyAlignment="1">
      <alignment horizontal="center" vertical="center"/>
    </xf>
    <xf numFmtId="2" fontId="4" fillId="0" borderId="21" xfId="0" applyNumberFormat="1" applyFont="1" applyFill="1" applyBorder="1" applyAlignment="1">
      <alignment horizontal="left" vertical="center" wrapText="1"/>
    </xf>
    <xf numFmtId="2" fontId="2" fillId="0" borderId="13" xfId="0" applyNumberFormat="1" applyFont="1" applyFill="1" applyBorder="1" applyAlignment="1">
      <alignment horizontal="center" vertical="center" wrapText="1"/>
    </xf>
    <xf numFmtId="2" fontId="2" fillId="0" borderId="22" xfId="0" applyNumberFormat="1" applyFont="1" applyFill="1" applyBorder="1" applyAlignment="1">
      <alignment horizontal="center" vertical="center" wrapText="1"/>
    </xf>
    <xf numFmtId="2" fontId="3" fillId="0" borderId="6" xfId="0" applyNumberFormat="1" applyFont="1" applyFill="1" applyBorder="1" applyAlignment="1">
      <alignment horizontal="center" vertical="center" wrapText="1"/>
    </xf>
    <xf numFmtId="2" fontId="3" fillId="0" borderId="5" xfId="1" applyNumberFormat="1" applyFont="1" applyFill="1" applyBorder="1" applyAlignment="1">
      <alignment horizontal="center" vertical="center" wrapText="1"/>
    </xf>
    <xf numFmtId="2" fontId="3" fillId="0" borderId="7" xfId="1" applyNumberFormat="1" applyFont="1" applyFill="1" applyBorder="1" applyAlignment="1">
      <alignment horizontal="center" vertical="center" wrapText="1"/>
    </xf>
    <xf numFmtId="2" fontId="3" fillId="0" borderId="6" xfId="1" applyNumberFormat="1" applyFont="1" applyFill="1" applyBorder="1" applyAlignment="1">
      <alignment horizontal="center" vertical="center" wrapText="1"/>
    </xf>
    <xf numFmtId="2" fontId="6" fillId="0" borderId="21" xfId="0" applyNumberFormat="1" applyFont="1" applyFill="1" applyBorder="1"/>
    <xf numFmtId="2" fontId="13" fillId="0" borderId="13" xfId="0" applyNumberFormat="1" applyFont="1" applyFill="1" applyBorder="1"/>
    <xf numFmtId="2" fontId="11" fillId="0" borderId="13" xfId="0" applyNumberFormat="1" applyFont="1" applyFill="1" applyBorder="1" applyAlignment="1">
      <alignment horizontal="center" vertical="center"/>
    </xf>
    <xf numFmtId="2" fontId="11" fillId="0" borderId="22" xfId="0" applyNumberFormat="1" applyFont="1" applyFill="1" applyBorder="1" applyAlignment="1">
      <alignment horizontal="center" vertical="center"/>
    </xf>
    <xf numFmtId="2" fontId="14" fillId="0" borderId="14" xfId="0" applyNumberFormat="1" applyFont="1" applyFill="1" applyBorder="1" applyAlignment="1">
      <alignment horizontal="right" vertical="center" wrapText="1"/>
    </xf>
    <xf numFmtId="2" fontId="3" fillId="0" borderId="13" xfId="0" applyNumberFormat="1" applyFont="1" applyFill="1" applyBorder="1" applyAlignment="1">
      <alignment horizontal="center" vertical="center"/>
    </xf>
    <xf numFmtId="2" fontId="3" fillId="0" borderId="13" xfId="0" applyNumberFormat="1" applyFont="1" applyFill="1" applyBorder="1" applyAlignment="1">
      <alignment horizontal="center" vertical="center" wrapText="1"/>
    </xf>
    <xf numFmtId="2" fontId="3" fillId="0" borderId="13" xfId="1" applyNumberFormat="1" applyFont="1" applyFill="1" applyBorder="1" applyAlignment="1">
      <alignment horizontal="center" vertical="center" wrapText="1"/>
    </xf>
    <xf numFmtId="2" fontId="3" fillId="0" borderId="22" xfId="1" applyNumberFormat="1" applyFont="1" applyFill="1" applyBorder="1" applyAlignment="1">
      <alignment horizontal="center" vertical="center" wrapText="1"/>
    </xf>
    <xf numFmtId="2" fontId="14" fillId="0" borderId="0" xfId="0" applyNumberFormat="1" applyFont="1" applyFill="1" applyBorder="1" applyAlignment="1">
      <alignment horizontal="right" vertical="center" wrapText="1"/>
    </xf>
    <xf numFmtId="2" fontId="3" fillId="0" borderId="0" xfId="0" applyNumberFormat="1" applyFont="1" applyFill="1" applyBorder="1" applyAlignment="1">
      <alignment horizontal="center" vertical="center"/>
    </xf>
    <xf numFmtId="2" fontId="3" fillId="0" borderId="0" xfId="0" applyNumberFormat="1" applyFont="1" applyFill="1" applyBorder="1" applyAlignment="1">
      <alignment horizontal="center" vertical="center" wrapText="1"/>
    </xf>
    <xf numFmtId="2" fontId="3" fillId="0" borderId="0" xfId="1" applyNumberFormat="1" applyFont="1" applyFill="1" applyBorder="1" applyAlignment="1">
      <alignment horizontal="center" vertical="center" wrapText="1"/>
    </xf>
    <xf numFmtId="2" fontId="15" fillId="0" borderId="0" xfId="0" applyNumberFormat="1" applyFont="1" applyFill="1" applyBorder="1"/>
    <xf numFmtId="2" fontId="17" fillId="0" borderId="0" xfId="0" applyNumberFormat="1" applyFont="1" applyFill="1" applyBorder="1" applyAlignment="1">
      <alignment horizontal="center" vertical="center"/>
    </xf>
    <xf numFmtId="2" fontId="18" fillId="0" borderId="0" xfId="0" applyNumberFormat="1" applyFont="1" applyFill="1" applyBorder="1"/>
    <xf numFmtId="2" fontId="18" fillId="0" borderId="0" xfId="0" applyNumberFormat="1" applyFont="1" applyFill="1" applyBorder="1" applyAlignment="1">
      <alignment horizontal="center"/>
    </xf>
    <xf numFmtId="2" fontId="19" fillId="0" borderId="10" xfId="0" applyNumberFormat="1" applyFont="1" applyFill="1" applyBorder="1"/>
    <xf numFmtId="2" fontId="20" fillId="0" borderId="0" xfId="0" applyNumberFormat="1" applyFont="1" applyFill="1" applyBorder="1" applyAlignment="1">
      <alignment horizontal="left" vertical="center"/>
    </xf>
    <xf numFmtId="2" fontId="19" fillId="0" borderId="6" xfId="0" applyNumberFormat="1" applyFont="1" applyFill="1" applyBorder="1"/>
    <xf numFmtId="2" fontId="20" fillId="0" borderId="6" xfId="0" applyNumberFormat="1" applyFont="1" applyFill="1" applyBorder="1" applyAlignment="1">
      <alignment wrapText="1"/>
    </xf>
    <xf numFmtId="2" fontId="20" fillId="0" borderId="6" xfId="0" applyNumberFormat="1" applyFont="1" applyFill="1" applyBorder="1" applyAlignment="1">
      <alignment horizontal="left" vertical="center" wrapText="1"/>
    </xf>
    <xf numFmtId="2" fontId="20" fillId="0" borderId="6" xfId="0" applyNumberFormat="1" applyFont="1" applyFill="1" applyBorder="1" applyAlignment="1">
      <alignment horizontal="left" vertical="center"/>
    </xf>
    <xf numFmtId="2" fontId="19" fillId="0" borderId="6" xfId="0" applyNumberFormat="1" applyFont="1" applyFill="1" applyBorder="1" applyAlignment="1">
      <alignment horizontal="left" vertical="center"/>
    </xf>
    <xf numFmtId="2" fontId="20" fillId="0" borderId="0" xfId="0" applyNumberFormat="1" applyFont="1" applyFill="1" applyBorder="1" applyAlignment="1">
      <alignment horizontal="left" vertical="center" wrapText="1"/>
    </xf>
    <xf numFmtId="2" fontId="19" fillId="0" borderId="6" xfId="0" applyNumberFormat="1" applyFont="1" applyFill="1" applyBorder="1" applyAlignment="1">
      <alignment vertical="center" wrapText="1"/>
    </xf>
    <xf numFmtId="2" fontId="22" fillId="0" borderId="6" xfId="0" applyNumberFormat="1" applyFont="1" applyFill="1" applyBorder="1" applyAlignment="1">
      <alignment vertical="center" wrapText="1"/>
    </xf>
    <xf numFmtId="2" fontId="21" fillId="0" borderId="6" xfId="0" applyNumberFormat="1" applyFont="1" applyFill="1" applyBorder="1" applyAlignment="1">
      <alignment horizontal="left" vertical="top" wrapText="1"/>
    </xf>
    <xf numFmtId="2" fontId="0" fillId="0" borderId="0" xfId="0" applyNumberFormat="1" applyFill="1" applyBorder="1"/>
    <xf numFmtId="10" fontId="3" fillId="0" borderId="5" xfId="0" applyNumberFormat="1" applyFont="1" applyFill="1" applyBorder="1" applyAlignment="1">
      <alignment horizontal="center" vertical="center"/>
    </xf>
    <xf numFmtId="10" fontId="3" fillId="0" borderId="6" xfId="0" applyNumberFormat="1" applyFont="1" applyFill="1" applyBorder="1" applyAlignment="1">
      <alignment horizontal="center" vertical="center"/>
    </xf>
    <xf numFmtId="1" fontId="20" fillId="0" borderId="6" xfId="0" applyNumberFormat="1" applyFont="1" applyFill="1" applyBorder="1" applyAlignment="1">
      <alignment horizontal="center" vertical="center" wrapText="1"/>
    </xf>
    <xf numFmtId="10" fontId="5" fillId="0" borderId="19" xfId="0" applyNumberFormat="1" applyFont="1" applyFill="1" applyBorder="1"/>
    <xf numFmtId="2" fontId="2" fillId="0" borderId="0" xfId="0" applyNumberFormat="1" applyFont="1" applyFill="1" applyBorder="1" applyAlignment="1">
      <alignment horizontal="center" vertical="center"/>
    </xf>
    <xf numFmtId="2" fontId="3" fillId="0" borderId="0" xfId="0" applyNumberFormat="1" applyFont="1" applyFill="1" applyBorder="1" applyAlignment="1">
      <alignment horizontal="center" vertical="center"/>
    </xf>
    <xf numFmtId="2" fontId="20" fillId="0" borderId="6" xfId="0" applyNumberFormat="1" applyFont="1" applyFill="1" applyBorder="1" applyAlignment="1">
      <alignment horizontal="center" vertic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K72"/>
  <sheetViews>
    <sheetView tabSelected="1" topLeftCell="B1" workbookViewId="0">
      <selection activeCell="K3" sqref="K3"/>
    </sheetView>
  </sheetViews>
  <sheetFormatPr defaultRowHeight="15" x14ac:dyDescent="0.25"/>
  <cols>
    <col min="1" max="1" width="24.85546875" customWidth="1"/>
    <col min="2" max="10" width="18.140625" customWidth="1"/>
    <col min="11" max="11" width="18.5703125" customWidth="1"/>
  </cols>
  <sheetData>
    <row r="1" spans="1:11" ht="15.75" thickBot="1" x14ac:dyDescent="0.3">
      <c r="A1" s="90" t="s">
        <v>0</v>
      </c>
      <c r="B1" s="91"/>
      <c r="C1" s="91"/>
      <c r="D1" s="91"/>
      <c r="E1" s="91"/>
      <c r="F1" s="91"/>
      <c r="G1" s="91"/>
      <c r="H1" s="91"/>
      <c r="I1" s="91"/>
      <c r="J1" s="91"/>
      <c r="K1" s="91"/>
    </row>
    <row r="2" spans="1:11" ht="36.75" thickBot="1" x14ac:dyDescent="0.3">
      <c r="A2" s="8" t="s">
        <v>1</v>
      </c>
      <c r="B2" s="9" t="s">
        <v>2</v>
      </c>
      <c r="C2" s="9" t="s">
        <v>3</v>
      </c>
      <c r="D2" s="9" t="s">
        <v>4</v>
      </c>
      <c r="E2" s="10" t="s">
        <v>5</v>
      </c>
      <c r="F2" s="9" t="s">
        <v>6</v>
      </c>
      <c r="G2" s="10" t="s">
        <v>7</v>
      </c>
      <c r="H2" s="9" t="s">
        <v>8</v>
      </c>
      <c r="I2" s="9" t="s">
        <v>9</v>
      </c>
      <c r="J2" s="9" t="s">
        <v>10</v>
      </c>
      <c r="K2" s="11" t="s">
        <v>11</v>
      </c>
    </row>
    <row r="3" spans="1:11" x14ac:dyDescent="0.25">
      <c r="A3" s="12" t="s">
        <v>12</v>
      </c>
      <c r="B3" s="13">
        <v>32905</v>
      </c>
      <c r="C3" s="13">
        <v>4969.8</v>
      </c>
      <c r="D3" s="14">
        <v>1</v>
      </c>
      <c r="E3" s="13">
        <v>69060.600000000006</v>
      </c>
      <c r="F3" s="87">
        <v>0.13</v>
      </c>
      <c r="G3" s="15">
        <v>79380</v>
      </c>
      <c r="H3" s="86">
        <v>0.30199999999999999</v>
      </c>
      <c r="I3" s="15">
        <v>104186.25</v>
      </c>
      <c r="J3" s="16">
        <v>104186.25</v>
      </c>
      <c r="K3" s="17">
        <v>1250235</v>
      </c>
    </row>
    <row r="4" spans="1:11" x14ac:dyDescent="0.25">
      <c r="A4" s="12" t="s">
        <v>13</v>
      </c>
      <c r="B4" s="13">
        <f>+B3</f>
        <v>32905</v>
      </c>
      <c r="C4" s="13">
        <f t="shared" ref="C4:C14" si="0">C3</f>
        <v>4969.8</v>
      </c>
      <c r="D4" s="14">
        <v>1</v>
      </c>
      <c r="E4" s="13">
        <v>54810</v>
      </c>
      <c r="F4" s="87">
        <f>F3</f>
        <v>0.13</v>
      </c>
      <c r="G4" s="15">
        <v>63000</v>
      </c>
      <c r="H4" s="86">
        <v>0.30199999999999999</v>
      </c>
      <c r="I4" s="15">
        <v>82687.5</v>
      </c>
      <c r="J4" s="16">
        <v>82687.5</v>
      </c>
      <c r="K4" s="17">
        <v>992250</v>
      </c>
    </row>
    <row r="5" spans="1:11" x14ac:dyDescent="0.25">
      <c r="A5" s="12" t="s">
        <v>14</v>
      </c>
      <c r="B5" s="13">
        <f t="shared" ref="B5:B15" si="1">+B4</f>
        <v>32905</v>
      </c>
      <c r="C5" s="13">
        <f t="shared" si="0"/>
        <v>4969.8</v>
      </c>
      <c r="D5" s="14">
        <v>1</v>
      </c>
      <c r="E5" s="13">
        <v>54810</v>
      </c>
      <c r="F5" s="87">
        <f t="shared" ref="F5:F15" si="2">F4</f>
        <v>0.13</v>
      </c>
      <c r="G5" s="15">
        <v>63000</v>
      </c>
      <c r="H5" s="86">
        <v>0.30199999999999999</v>
      </c>
      <c r="I5" s="15">
        <v>82687.5</v>
      </c>
      <c r="J5" s="16">
        <v>82687.5</v>
      </c>
      <c r="K5" s="17">
        <v>992250</v>
      </c>
    </row>
    <row r="6" spans="1:11" x14ac:dyDescent="0.25">
      <c r="A6" s="12" t="s">
        <v>15</v>
      </c>
      <c r="B6" s="13">
        <f t="shared" si="1"/>
        <v>32905</v>
      </c>
      <c r="C6" s="13">
        <f t="shared" si="0"/>
        <v>4969.8</v>
      </c>
      <c r="D6" s="14">
        <v>4</v>
      </c>
      <c r="E6" s="13">
        <v>24664.5</v>
      </c>
      <c r="F6" s="87">
        <f t="shared" si="2"/>
        <v>0.13</v>
      </c>
      <c r="G6" s="15">
        <v>28350</v>
      </c>
      <c r="H6" s="86">
        <v>0.30199999999999999</v>
      </c>
      <c r="I6" s="15">
        <v>37209.375</v>
      </c>
      <c r="J6" s="16">
        <v>148837.5</v>
      </c>
      <c r="K6" s="17">
        <v>1786050</v>
      </c>
    </row>
    <row r="7" spans="1:11" ht="36" x14ac:dyDescent="0.25">
      <c r="A7" s="18" t="s">
        <v>16</v>
      </c>
      <c r="B7" s="13">
        <f t="shared" si="1"/>
        <v>32905</v>
      </c>
      <c r="C7" s="13">
        <f t="shared" si="0"/>
        <v>4969.8</v>
      </c>
      <c r="D7" s="14">
        <v>1</v>
      </c>
      <c r="E7" s="13">
        <v>17400</v>
      </c>
      <c r="F7" s="87">
        <f t="shared" si="2"/>
        <v>0.13</v>
      </c>
      <c r="G7" s="15">
        <v>20000</v>
      </c>
      <c r="H7" s="86">
        <v>0.30199999999999999</v>
      </c>
      <c r="I7" s="15">
        <v>26250</v>
      </c>
      <c r="J7" s="16">
        <v>26250</v>
      </c>
      <c r="K7" s="17">
        <v>315000</v>
      </c>
    </row>
    <row r="8" spans="1:11" x14ac:dyDescent="0.25">
      <c r="A8" s="18" t="s">
        <v>17</v>
      </c>
      <c r="B8" s="13">
        <f t="shared" si="1"/>
        <v>32905</v>
      </c>
      <c r="C8" s="13">
        <f t="shared" si="0"/>
        <v>4969.8</v>
      </c>
      <c r="D8" s="14">
        <v>2</v>
      </c>
      <c r="E8" s="13">
        <v>32451</v>
      </c>
      <c r="F8" s="87">
        <f t="shared" si="2"/>
        <v>0.13</v>
      </c>
      <c r="G8" s="15">
        <v>37300</v>
      </c>
      <c r="H8" s="86">
        <v>0.30199999999999999</v>
      </c>
      <c r="I8" s="15">
        <v>48956.25</v>
      </c>
      <c r="J8" s="16">
        <v>97912.5</v>
      </c>
      <c r="K8" s="17">
        <v>1174950</v>
      </c>
    </row>
    <row r="9" spans="1:11" x14ac:dyDescent="0.25">
      <c r="A9" s="12" t="s">
        <v>18</v>
      </c>
      <c r="B9" s="13">
        <f t="shared" si="1"/>
        <v>32905</v>
      </c>
      <c r="C9" s="13">
        <f t="shared" si="0"/>
        <v>4969.8</v>
      </c>
      <c r="D9" s="19">
        <v>1</v>
      </c>
      <c r="E9" s="13">
        <v>30450</v>
      </c>
      <c r="F9" s="87">
        <f t="shared" si="2"/>
        <v>0.13</v>
      </c>
      <c r="G9" s="15">
        <v>35000</v>
      </c>
      <c r="H9" s="86">
        <v>0.30199999999999999</v>
      </c>
      <c r="I9" s="15">
        <v>45937.5</v>
      </c>
      <c r="J9" s="16">
        <v>45937.5</v>
      </c>
      <c r="K9" s="17">
        <v>551250</v>
      </c>
    </row>
    <row r="10" spans="1:11" x14ac:dyDescent="0.25">
      <c r="A10" s="12" t="s">
        <v>19</v>
      </c>
      <c r="B10" s="13">
        <f t="shared" si="1"/>
        <v>32905</v>
      </c>
      <c r="C10" s="13">
        <f t="shared" si="0"/>
        <v>4969.8</v>
      </c>
      <c r="D10" s="19">
        <v>2</v>
      </c>
      <c r="E10" s="13">
        <v>22881</v>
      </c>
      <c r="F10" s="87">
        <f t="shared" si="2"/>
        <v>0.13</v>
      </c>
      <c r="G10" s="15">
        <v>26300</v>
      </c>
      <c r="H10" s="86">
        <v>0.30199999999999999</v>
      </c>
      <c r="I10" s="15">
        <v>34518.75</v>
      </c>
      <c r="J10" s="16">
        <v>69037.5</v>
      </c>
      <c r="K10" s="17">
        <v>828450</v>
      </c>
    </row>
    <row r="11" spans="1:11" x14ac:dyDescent="0.25">
      <c r="A11" s="12" t="s">
        <v>20</v>
      </c>
      <c r="B11" s="13">
        <f t="shared" si="1"/>
        <v>32905</v>
      </c>
      <c r="C11" s="13">
        <f t="shared" si="0"/>
        <v>4969.8</v>
      </c>
      <c r="D11" s="19">
        <v>1</v>
      </c>
      <c r="E11" s="13">
        <v>4350</v>
      </c>
      <c r="F11" s="87">
        <f t="shared" si="2"/>
        <v>0.13</v>
      </c>
      <c r="G11" s="15">
        <v>5000</v>
      </c>
      <c r="H11" s="86">
        <v>0.30199999999999999</v>
      </c>
      <c r="I11" s="15">
        <v>6562.5</v>
      </c>
      <c r="J11" s="16">
        <v>6562.5</v>
      </c>
      <c r="K11" s="17">
        <v>78750</v>
      </c>
    </row>
    <row r="12" spans="1:11" ht="24" x14ac:dyDescent="0.25">
      <c r="A12" s="20" t="s">
        <v>21</v>
      </c>
      <c r="B12" s="13">
        <f t="shared" si="1"/>
        <v>32905</v>
      </c>
      <c r="C12" s="13">
        <f t="shared" si="0"/>
        <v>4969.8</v>
      </c>
      <c r="D12" s="19">
        <v>2</v>
      </c>
      <c r="E12" s="13">
        <v>21489</v>
      </c>
      <c r="F12" s="87">
        <f t="shared" si="2"/>
        <v>0.13</v>
      </c>
      <c r="G12" s="15">
        <v>24700</v>
      </c>
      <c r="H12" s="86">
        <v>0.30199999999999999</v>
      </c>
      <c r="I12" s="15">
        <v>32418.75</v>
      </c>
      <c r="J12" s="16">
        <v>64837.5</v>
      </c>
      <c r="K12" s="17">
        <v>778050</v>
      </c>
    </row>
    <row r="13" spans="1:11" x14ac:dyDescent="0.25">
      <c r="A13" s="20" t="s">
        <v>22</v>
      </c>
      <c r="B13" s="13">
        <f t="shared" si="1"/>
        <v>32905</v>
      </c>
      <c r="C13" s="13">
        <f t="shared" si="0"/>
        <v>4969.8</v>
      </c>
      <c r="D13" s="19">
        <v>4</v>
      </c>
      <c r="E13" s="13">
        <v>12441</v>
      </c>
      <c r="F13" s="87">
        <f t="shared" si="2"/>
        <v>0.13</v>
      </c>
      <c r="G13" s="15">
        <v>14300</v>
      </c>
      <c r="H13" s="86">
        <v>0.30199999999999999</v>
      </c>
      <c r="I13" s="15">
        <v>18768.75</v>
      </c>
      <c r="J13" s="16">
        <v>75075</v>
      </c>
      <c r="K13" s="17">
        <v>900900</v>
      </c>
    </row>
    <row r="14" spans="1:11" x14ac:dyDescent="0.25">
      <c r="A14" s="20" t="s">
        <v>23</v>
      </c>
      <c r="B14" s="13">
        <f t="shared" si="1"/>
        <v>32905</v>
      </c>
      <c r="C14" s="13">
        <f t="shared" si="0"/>
        <v>4969.8</v>
      </c>
      <c r="D14" s="14">
        <v>1</v>
      </c>
      <c r="E14" s="14">
        <v>17400</v>
      </c>
      <c r="F14" s="87">
        <f t="shared" si="2"/>
        <v>0.13</v>
      </c>
      <c r="G14" s="16">
        <v>21000</v>
      </c>
      <c r="H14" s="86">
        <v>0.30199999999999999</v>
      </c>
      <c r="I14" s="15">
        <v>27562.5</v>
      </c>
      <c r="J14" s="21">
        <v>27562.5</v>
      </c>
      <c r="K14" s="17">
        <v>330750</v>
      </c>
    </row>
    <row r="15" spans="1:11" ht="15.75" thickBot="1" x14ac:dyDescent="0.3">
      <c r="A15" s="20" t="s">
        <v>24</v>
      </c>
      <c r="B15" s="13">
        <f t="shared" si="1"/>
        <v>32905</v>
      </c>
      <c r="C15" s="13">
        <f>C14</f>
        <v>4969.8</v>
      </c>
      <c r="D15" s="22"/>
      <c r="E15" s="22">
        <v>0</v>
      </c>
      <c r="F15" s="87">
        <f t="shared" si="2"/>
        <v>0.13</v>
      </c>
      <c r="G15" s="23"/>
      <c r="H15" s="86">
        <v>0.30199999999999999</v>
      </c>
      <c r="I15" s="15">
        <v>0</v>
      </c>
      <c r="J15" s="24">
        <v>51537.5</v>
      </c>
      <c r="K15" s="25">
        <v>618450</v>
      </c>
    </row>
    <row r="16" spans="1:11" ht="26.25" thickBot="1" x14ac:dyDescent="0.3">
      <c r="A16" s="26" t="s">
        <v>25</v>
      </c>
      <c r="B16" s="27">
        <f>B15</f>
        <v>32905</v>
      </c>
      <c r="C16" s="28">
        <f>C15</f>
        <v>4969.8</v>
      </c>
      <c r="D16" s="29">
        <f>SUM(D3:D15)</f>
        <v>21</v>
      </c>
      <c r="E16" s="29"/>
      <c r="F16" s="29"/>
      <c r="G16" s="29"/>
      <c r="H16" s="29"/>
      <c r="I16" s="30">
        <v>547745.625</v>
      </c>
      <c r="J16" s="31">
        <v>883111.25</v>
      </c>
      <c r="K16" s="32">
        <v>10597335</v>
      </c>
    </row>
    <row r="17" spans="1:11" ht="15.75" thickBot="1" x14ac:dyDescent="0.3">
      <c r="A17" s="33"/>
      <c r="B17" s="34"/>
      <c r="C17" s="34"/>
      <c r="D17" s="35"/>
      <c r="E17" s="35"/>
      <c r="F17" s="35"/>
      <c r="G17" s="35"/>
      <c r="H17" s="35"/>
      <c r="I17" s="35"/>
      <c r="J17" s="35"/>
      <c r="K17" s="35"/>
    </row>
    <row r="18" spans="1:11" ht="24.75" thickBot="1" x14ac:dyDescent="0.3">
      <c r="A18" s="36" t="s">
        <v>26</v>
      </c>
      <c r="B18" s="9" t="s">
        <v>2</v>
      </c>
      <c r="C18" s="9" t="str">
        <f>C2</f>
        <v>недвижимость в паркинге</v>
      </c>
      <c r="D18" s="9" t="s">
        <v>27</v>
      </c>
      <c r="E18" s="10" t="s">
        <v>5</v>
      </c>
      <c r="F18" s="9" t="str">
        <f>F2</f>
        <v>Подоходный налог</v>
      </c>
      <c r="G18" s="10" t="s">
        <v>7</v>
      </c>
      <c r="H18" s="9" t="str">
        <f>H2</f>
        <v>Страховые взносы</v>
      </c>
      <c r="I18" s="9" t="s">
        <v>28</v>
      </c>
      <c r="J18" s="9" t="s">
        <v>29</v>
      </c>
      <c r="K18" s="11" t="s">
        <v>30</v>
      </c>
    </row>
    <row r="19" spans="1:11" ht="24" x14ac:dyDescent="0.25">
      <c r="A19" s="37" t="s">
        <v>31</v>
      </c>
      <c r="B19" s="13">
        <v>32905</v>
      </c>
      <c r="C19" s="13">
        <v>4969.8</v>
      </c>
      <c r="D19" s="13">
        <v>4</v>
      </c>
      <c r="E19" s="13">
        <f>G19-G19*F19</f>
        <v>26100</v>
      </c>
      <c r="F19" s="86">
        <f>F14</f>
        <v>0.13</v>
      </c>
      <c r="G19" s="15">
        <v>30000</v>
      </c>
      <c r="H19" s="86">
        <v>0.30199999999999999</v>
      </c>
      <c r="I19" s="15">
        <v>39060</v>
      </c>
      <c r="J19" s="15">
        <v>156240</v>
      </c>
      <c r="K19" s="38">
        <v>1874880</v>
      </c>
    </row>
    <row r="20" spans="1:11" ht="36" x14ac:dyDescent="0.25">
      <c r="A20" s="18" t="s">
        <v>32</v>
      </c>
      <c r="B20" s="14">
        <v>32905</v>
      </c>
      <c r="C20" s="14">
        <v>4969.8</v>
      </c>
      <c r="D20" s="14"/>
      <c r="E20" s="14">
        <f>G20-G20*F20</f>
        <v>26100</v>
      </c>
      <c r="F20" s="87">
        <f>F15</f>
        <v>0.13</v>
      </c>
      <c r="G20" s="16">
        <v>30000</v>
      </c>
      <c r="H20" s="86">
        <v>0.30199999999999999</v>
      </c>
      <c r="I20" s="16">
        <v>39060</v>
      </c>
      <c r="J20" s="39">
        <v>13020</v>
      </c>
      <c r="K20" s="17">
        <v>156240</v>
      </c>
    </row>
    <row r="21" spans="1:11" x14ac:dyDescent="0.25">
      <c r="A21" s="12" t="s">
        <v>33</v>
      </c>
      <c r="B21" s="14">
        <v>31679.5</v>
      </c>
      <c r="C21" s="14">
        <v>4969.8</v>
      </c>
      <c r="D21" s="14">
        <v>1</v>
      </c>
      <c r="E21" s="14">
        <f>G21-G21*F21</f>
        <v>0</v>
      </c>
      <c r="F21" s="87">
        <v>0.13</v>
      </c>
      <c r="G21" s="16">
        <v>0</v>
      </c>
      <c r="H21" s="86">
        <v>0.30199999999999999</v>
      </c>
      <c r="I21" s="16">
        <v>0</v>
      </c>
      <c r="J21" s="16">
        <v>0</v>
      </c>
      <c r="K21" s="17">
        <v>0</v>
      </c>
    </row>
    <row r="22" spans="1:11" x14ac:dyDescent="0.25">
      <c r="A22" s="12" t="s">
        <v>34</v>
      </c>
      <c r="B22" s="14">
        <v>31679.5</v>
      </c>
      <c r="C22" s="14">
        <v>4969.8</v>
      </c>
      <c r="D22" s="14">
        <v>8</v>
      </c>
      <c r="E22" s="14">
        <f>G22-G22*F22</f>
        <v>16617</v>
      </c>
      <c r="F22" s="87">
        <v>0.13</v>
      </c>
      <c r="G22" s="16">
        <v>19100</v>
      </c>
      <c r="H22" s="86">
        <v>0.30199999999999999</v>
      </c>
      <c r="I22" s="16">
        <v>24868.2</v>
      </c>
      <c r="J22" s="16">
        <v>198945.6</v>
      </c>
      <c r="K22" s="17">
        <v>2387347.2000000002</v>
      </c>
    </row>
    <row r="23" spans="1:11" x14ac:dyDescent="0.25">
      <c r="A23" s="12" t="s">
        <v>35</v>
      </c>
      <c r="B23" s="14">
        <v>31679.5</v>
      </c>
      <c r="C23" s="14">
        <v>4969.8</v>
      </c>
      <c r="D23" s="14"/>
      <c r="E23" s="14">
        <f>G23-G23*F23</f>
        <v>16617</v>
      </c>
      <c r="F23" s="87">
        <v>0.13</v>
      </c>
      <c r="G23" s="16">
        <f>G22</f>
        <v>19100</v>
      </c>
      <c r="H23" s="86">
        <v>0.30199999999999999</v>
      </c>
      <c r="I23" s="16">
        <v>24868.2</v>
      </c>
      <c r="J23" s="39">
        <v>16578.8</v>
      </c>
      <c r="K23" s="17">
        <v>198945.6</v>
      </c>
    </row>
    <row r="24" spans="1:11" ht="15.75" thickBot="1" x14ac:dyDescent="0.3">
      <c r="A24" s="40" t="s">
        <v>36</v>
      </c>
      <c r="B24" s="41"/>
      <c r="C24" s="42"/>
      <c r="D24" s="43">
        <v>12</v>
      </c>
      <c r="E24" s="44"/>
      <c r="F24" s="89"/>
      <c r="G24" s="45"/>
      <c r="H24" s="45"/>
      <c r="I24" s="45"/>
      <c r="J24" s="46">
        <v>384784.39999999997</v>
      </c>
      <c r="K24" s="47">
        <v>4617412.8</v>
      </c>
    </row>
    <row r="25" spans="1:11" ht="15.75" thickBot="1" x14ac:dyDescent="0.3">
      <c r="A25" s="48" t="s">
        <v>37</v>
      </c>
      <c r="B25" s="49"/>
      <c r="C25" s="44"/>
      <c r="D25" s="43"/>
      <c r="E25" s="44"/>
      <c r="F25" s="44"/>
      <c r="G25" s="45"/>
      <c r="H25" s="45"/>
      <c r="I25" s="45"/>
      <c r="J25" s="49"/>
      <c r="K25" s="49"/>
    </row>
    <row r="26" spans="1:11" ht="15.75" thickBot="1" x14ac:dyDescent="0.3">
      <c r="A26" s="48"/>
      <c r="B26" s="49"/>
      <c r="C26" s="44"/>
      <c r="D26" s="43"/>
      <c r="E26" s="44"/>
      <c r="F26" s="44"/>
      <c r="G26" s="45"/>
      <c r="H26" s="45"/>
      <c r="I26" s="45"/>
      <c r="J26" s="49"/>
      <c r="K26" s="49"/>
    </row>
    <row r="27" spans="1:11" ht="24.75" thickBot="1" x14ac:dyDescent="0.3">
      <c r="A27" s="50" t="s">
        <v>38</v>
      </c>
      <c r="B27" s="9" t="str">
        <f>B18</f>
        <v>кв.м. с учетом офисов</v>
      </c>
      <c r="C27" s="51" t="str">
        <f>C2</f>
        <v>недвижимость в паркинге</v>
      </c>
      <c r="D27" s="9" t="s">
        <v>39</v>
      </c>
      <c r="E27" s="51"/>
      <c r="F27" s="51"/>
      <c r="G27" s="51"/>
      <c r="H27" s="51"/>
      <c r="I27" s="9" t="s">
        <v>40</v>
      </c>
      <c r="J27" s="9" t="s">
        <v>41</v>
      </c>
      <c r="K27" s="52" t="s">
        <v>42</v>
      </c>
    </row>
    <row r="28" spans="1:11" x14ac:dyDescent="0.25">
      <c r="A28" s="18" t="s">
        <v>43</v>
      </c>
      <c r="B28" s="22">
        <v>32905</v>
      </c>
      <c r="C28" s="53">
        <v>4969.8</v>
      </c>
      <c r="D28" s="14">
        <v>1</v>
      </c>
      <c r="E28" s="14"/>
      <c r="F28" s="14"/>
      <c r="G28" s="14"/>
      <c r="H28" s="14"/>
      <c r="I28" s="54">
        <v>12500</v>
      </c>
      <c r="J28" s="13">
        <v>12500</v>
      </c>
      <c r="K28" s="55">
        <v>150000</v>
      </c>
    </row>
    <row r="29" spans="1:11" x14ac:dyDescent="0.25">
      <c r="A29" s="18" t="s">
        <v>44</v>
      </c>
      <c r="B29" s="22">
        <v>32905</v>
      </c>
      <c r="C29" s="53">
        <v>4969.8</v>
      </c>
      <c r="D29" s="14">
        <v>1</v>
      </c>
      <c r="E29" s="14" t="s">
        <v>45</v>
      </c>
      <c r="F29" s="14"/>
      <c r="G29" s="14"/>
      <c r="H29" s="14"/>
      <c r="I29" s="54">
        <v>600</v>
      </c>
      <c r="J29" s="13">
        <v>600</v>
      </c>
      <c r="K29" s="55">
        <v>7200</v>
      </c>
    </row>
    <row r="30" spans="1:11" x14ac:dyDescent="0.25">
      <c r="A30" s="18" t="s">
        <v>46</v>
      </c>
      <c r="B30" s="22">
        <v>32905</v>
      </c>
      <c r="C30" s="53">
        <v>4969.8</v>
      </c>
      <c r="D30" s="14">
        <v>95</v>
      </c>
      <c r="E30" s="14" t="s">
        <v>47</v>
      </c>
      <c r="F30" s="14"/>
      <c r="G30" s="14"/>
      <c r="H30" s="14"/>
      <c r="I30" s="54">
        <v>700</v>
      </c>
      <c r="J30" s="13">
        <v>66500</v>
      </c>
      <c r="K30" s="55">
        <v>798000</v>
      </c>
    </row>
    <row r="31" spans="1:11" x14ac:dyDescent="0.25">
      <c r="A31" s="18" t="s">
        <v>48</v>
      </c>
      <c r="B31" s="22">
        <v>32905</v>
      </c>
      <c r="C31" s="53">
        <v>4969.8</v>
      </c>
      <c r="D31" s="56">
        <v>1</v>
      </c>
      <c r="E31" s="14" t="s">
        <v>49</v>
      </c>
      <c r="F31" s="14"/>
      <c r="G31" s="14"/>
      <c r="H31" s="14"/>
      <c r="I31" s="54">
        <v>2000</v>
      </c>
      <c r="J31" s="13">
        <v>2000</v>
      </c>
      <c r="K31" s="55">
        <v>24000</v>
      </c>
    </row>
    <row r="32" spans="1:11" x14ac:dyDescent="0.25">
      <c r="A32" s="18" t="s">
        <v>50</v>
      </c>
      <c r="B32" s="22">
        <v>32905</v>
      </c>
      <c r="C32" s="53">
        <v>4969.8</v>
      </c>
      <c r="D32" s="14">
        <v>1</v>
      </c>
      <c r="E32" s="14" t="s">
        <v>49</v>
      </c>
      <c r="F32" s="14"/>
      <c r="G32" s="14"/>
      <c r="H32" s="14"/>
      <c r="I32" s="54">
        <v>2500</v>
      </c>
      <c r="J32" s="13">
        <v>2500</v>
      </c>
      <c r="K32" s="55">
        <v>30000</v>
      </c>
    </row>
    <row r="33" spans="1:11" ht="24" x14ac:dyDescent="0.25">
      <c r="A33" s="18" t="s">
        <v>51</v>
      </c>
      <c r="B33" s="22">
        <v>32905</v>
      </c>
      <c r="C33" s="53">
        <v>4969.8</v>
      </c>
      <c r="D33" s="56">
        <v>1</v>
      </c>
      <c r="E33" s="14"/>
      <c r="F33" s="14"/>
      <c r="G33" s="14"/>
      <c r="H33" s="14"/>
      <c r="I33" s="54">
        <v>5000</v>
      </c>
      <c r="J33" s="13">
        <v>5000</v>
      </c>
      <c r="K33" s="55">
        <v>60000</v>
      </c>
    </row>
    <row r="34" spans="1:11" x14ac:dyDescent="0.25">
      <c r="A34" s="18" t="s">
        <v>52</v>
      </c>
      <c r="B34" s="22">
        <v>32905</v>
      </c>
      <c r="C34" s="53">
        <v>4969.8</v>
      </c>
      <c r="D34" s="56">
        <v>9</v>
      </c>
      <c r="E34" s="14" t="s">
        <v>49</v>
      </c>
      <c r="F34" s="14"/>
      <c r="G34" s="14"/>
      <c r="H34" s="14"/>
      <c r="I34" s="54">
        <v>200</v>
      </c>
      <c r="J34" s="13">
        <v>1800</v>
      </c>
      <c r="K34" s="55">
        <v>21600</v>
      </c>
    </row>
    <row r="35" spans="1:11" ht="36" x14ac:dyDescent="0.25">
      <c r="A35" s="18" t="s">
        <v>53</v>
      </c>
      <c r="B35" s="22">
        <v>32905</v>
      </c>
      <c r="C35" s="53">
        <v>4969.8</v>
      </c>
      <c r="D35" s="14">
        <v>1</v>
      </c>
      <c r="E35" s="14"/>
      <c r="F35" s="14"/>
      <c r="G35" s="14"/>
      <c r="H35" s="14"/>
      <c r="I35" s="54">
        <v>10000</v>
      </c>
      <c r="J35" s="13">
        <v>10000</v>
      </c>
      <c r="K35" s="55">
        <v>120000</v>
      </c>
    </row>
    <row r="36" spans="1:11" x14ac:dyDescent="0.25">
      <c r="A36" s="18" t="s">
        <v>54</v>
      </c>
      <c r="B36" s="22">
        <v>32905</v>
      </c>
      <c r="C36" s="53">
        <v>4969.8</v>
      </c>
      <c r="D36" s="14">
        <v>11</v>
      </c>
      <c r="E36" s="14" t="s">
        <v>55</v>
      </c>
      <c r="F36" s="14"/>
      <c r="G36" s="14"/>
      <c r="H36" s="14"/>
      <c r="I36" s="54">
        <v>6954.545454545455</v>
      </c>
      <c r="J36" s="13">
        <v>76500</v>
      </c>
      <c r="K36" s="55">
        <v>918000</v>
      </c>
    </row>
    <row r="37" spans="1:11" x14ac:dyDescent="0.25">
      <c r="A37" s="18" t="s">
        <v>56</v>
      </c>
      <c r="B37" s="22">
        <v>32905</v>
      </c>
      <c r="C37" s="53">
        <v>4969.8</v>
      </c>
      <c r="D37" s="56">
        <v>5</v>
      </c>
      <c r="E37" s="14" t="s">
        <v>55</v>
      </c>
      <c r="F37" s="14"/>
      <c r="G37" s="14"/>
      <c r="H37" s="14"/>
      <c r="I37" s="54">
        <v>1500</v>
      </c>
      <c r="J37" s="13">
        <v>7500</v>
      </c>
      <c r="K37" s="55">
        <v>90000</v>
      </c>
    </row>
    <row r="38" spans="1:11" ht="24" x14ac:dyDescent="0.25">
      <c r="A38" s="18" t="s">
        <v>57</v>
      </c>
      <c r="B38" s="22">
        <v>32905</v>
      </c>
      <c r="C38" s="53">
        <v>4969.8</v>
      </c>
      <c r="D38" s="14">
        <v>2</v>
      </c>
      <c r="E38" s="14"/>
      <c r="F38" s="14"/>
      <c r="G38" s="14"/>
      <c r="H38" s="14"/>
      <c r="I38" s="54">
        <v>0</v>
      </c>
      <c r="J38" s="13">
        <v>0</v>
      </c>
      <c r="K38" s="55">
        <v>0</v>
      </c>
    </row>
    <row r="39" spans="1:11" x14ac:dyDescent="0.25">
      <c r="A39" s="18" t="s">
        <v>58</v>
      </c>
      <c r="B39" s="22">
        <v>32905</v>
      </c>
      <c r="C39" s="53">
        <v>4969.8</v>
      </c>
      <c r="D39" s="14">
        <v>1</v>
      </c>
      <c r="E39" s="14"/>
      <c r="F39" s="14"/>
      <c r="G39" s="14"/>
      <c r="H39" s="14"/>
      <c r="I39" s="54">
        <v>8333</v>
      </c>
      <c r="J39" s="13">
        <v>8333.33</v>
      </c>
      <c r="K39" s="55">
        <v>99999.959999999992</v>
      </c>
    </row>
    <row r="40" spans="1:11" ht="24" x14ac:dyDescent="0.25">
      <c r="A40" s="18" t="s">
        <v>59</v>
      </c>
      <c r="B40" s="22">
        <v>32905</v>
      </c>
      <c r="C40" s="53">
        <v>4969.8</v>
      </c>
      <c r="D40" s="56">
        <v>1</v>
      </c>
      <c r="E40" s="14"/>
      <c r="F40" s="14"/>
      <c r="G40" s="14"/>
      <c r="H40" s="14"/>
      <c r="I40" s="54">
        <v>25016</v>
      </c>
      <c r="J40" s="13">
        <v>25016</v>
      </c>
      <c r="K40" s="55">
        <v>300192</v>
      </c>
    </row>
    <row r="41" spans="1:11" x14ac:dyDescent="0.25">
      <c r="A41" s="18" t="s">
        <v>60</v>
      </c>
      <c r="B41" s="22">
        <v>32905</v>
      </c>
      <c r="C41" s="53">
        <v>4969.8</v>
      </c>
      <c r="D41" s="14">
        <v>2</v>
      </c>
      <c r="E41" s="14" t="s">
        <v>61</v>
      </c>
      <c r="F41" s="14"/>
      <c r="G41" s="14"/>
      <c r="H41" s="14"/>
      <c r="I41" s="54">
        <v>1000</v>
      </c>
      <c r="J41" s="13">
        <v>2000</v>
      </c>
      <c r="K41" s="55">
        <v>24000</v>
      </c>
    </row>
    <row r="42" spans="1:11" x14ac:dyDescent="0.25">
      <c r="A42" s="18" t="s">
        <v>62</v>
      </c>
      <c r="B42" s="22">
        <v>32905</v>
      </c>
      <c r="C42" s="53">
        <v>4969.8</v>
      </c>
      <c r="D42" s="14">
        <v>1</v>
      </c>
      <c r="E42" s="14"/>
      <c r="F42" s="14" t="s">
        <v>63</v>
      </c>
      <c r="G42" s="14"/>
      <c r="H42" s="14" t="s">
        <v>63</v>
      </c>
      <c r="I42" s="54">
        <v>35000</v>
      </c>
      <c r="J42" s="13">
        <v>35000</v>
      </c>
      <c r="K42" s="55">
        <v>420000</v>
      </c>
    </row>
    <row r="43" spans="1:11" ht="36" x14ac:dyDescent="0.25">
      <c r="A43" s="18" t="s">
        <v>64</v>
      </c>
      <c r="B43" s="22">
        <v>32905</v>
      </c>
      <c r="C43" s="53">
        <v>4969.8</v>
      </c>
      <c r="D43" s="14">
        <v>2</v>
      </c>
      <c r="E43" s="14"/>
      <c r="F43" s="14"/>
      <c r="G43" s="14"/>
      <c r="H43" s="14"/>
      <c r="I43" s="54"/>
      <c r="J43" s="13">
        <v>5000</v>
      </c>
      <c r="K43" s="55">
        <v>60000</v>
      </c>
    </row>
    <row r="44" spans="1:11" ht="24" x14ac:dyDescent="0.25">
      <c r="A44" s="18" t="s">
        <v>65</v>
      </c>
      <c r="B44" s="22">
        <v>32905</v>
      </c>
      <c r="C44" s="53">
        <v>4969.8</v>
      </c>
      <c r="D44" s="14">
        <v>3</v>
      </c>
      <c r="E44" s="14"/>
      <c r="F44" s="14"/>
      <c r="G44" s="14"/>
      <c r="H44" s="14"/>
      <c r="I44" s="54"/>
      <c r="J44" s="13">
        <v>2100</v>
      </c>
      <c r="K44" s="55">
        <v>25200</v>
      </c>
    </row>
    <row r="45" spans="1:11" x14ac:dyDescent="0.25">
      <c r="A45" s="18" t="s">
        <v>66</v>
      </c>
      <c r="B45" s="22">
        <v>32905</v>
      </c>
      <c r="C45" s="53">
        <v>4969.8</v>
      </c>
      <c r="D45" s="14">
        <v>0</v>
      </c>
      <c r="E45" s="14"/>
      <c r="F45" s="14" t="s">
        <v>63</v>
      </c>
      <c r="G45" s="14"/>
      <c r="H45" s="14"/>
      <c r="I45" s="54"/>
      <c r="J45" s="13">
        <v>2100</v>
      </c>
      <c r="K45" s="55">
        <v>25200</v>
      </c>
    </row>
    <row r="46" spans="1:11" x14ac:dyDescent="0.25">
      <c r="A46" s="18" t="s">
        <v>67</v>
      </c>
      <c r="B46" s="22">
        <v>32905</v>
      </c>
      <c r="C46" s="53">
        <v>4969.8</v>
      </c>
      <c r="D46" s="14">
        <v>1</v>
      </c>
      <c r="E46" s="14"/>
      <c r="F46" s="14"/>
      <c r="G46" s="14"/>
      <c r="H46" s="14"/>
      <c r="I46" s="54">
        <v>2500</v>
      </c>
      <c r="J46" s="13">
        <v>2500</v>
      </c>
      <c r="K46" s="55">
        <v>30000</v>
      </c>
    </row>
    <row r="47" spans="1:11" x14ac:dyDescent="0.25">
      <c r="A47" s="18" t="s">
        <v>68</v>
      </c>
      <c r="B47" s="22">
        <v>32905</v>
      </c>
      <c r="C47" s="53">
        <v>4969.8</v>
      </c>
      <c r="D47" s="14">
        <v>1</v>
      </c>
      <c r="E47" s="14"/>
      <c r="F47" s="14"/>
      <c r="G47" s="14"/>
      <c r="H47" s="14"/>
      <c r="I47" s="54">
        <v>93100</v>
      </c>
      <c r="J47" s="13">
        <v>93100</v>
      </c>
      <c r="K47" s="55">
        <v>1117200</v>
      </c>
    </row>
    <row r="48" spans="1:11" x14ac:dyDescent="0.25">
      <c r="A48" s="18" t="s">
        <v>69</v>
      </c>
      <c r="B48" s="22">
        <v>32905</v>
      </c>
      <c r="C48" s="53">
        <v>4969.8</v>
      </c>
      <c r="D48" s="14">
        <v>1</v>
      </c>
      <c r="E48" s="14"/>
      <c r="F48" s="14"/>
      <c r="G48" s="14"/>
      <c r="H48" s="14"/>
      <c r="I48" s="54">
        <v>0</v>
      </c>
      <c r="J48" s="13">
        <v>0</v>
      </c>
      <c r="K48" s="55">
        <v>0</v>
      </c>
    </row>
    <row r="49" spans="1:11" x14ac:dyDescent="0.25">
      <c r="A49" s="18" t="s">
        <v>70</v>
      </c>
      <c r="B49" s="22">
        <v>32905</v>
      </c>
      <c r="C49" s="53">
        <v>4969.8</v>
      </c>
      <c r="D49" s="14">
        <v>1</v>
      </c>
      <c r="E49" s="14"/>
      <c r="F49" s="14"/>
      <c r="G49" s="14"/>
      <c r="H49" s="14"/>
      <c r="I49" s="54">
        <v>375</v>
      </c>
      <c r="J49" s="13">
        <v>375</v>
      </c>
      <c r="K49" s="55">
        <v>4500</v>
      </c>
    </row>
    <row r="50" spans="1:11" x14ac:dyDescent="0.25">
      <c r="A50" s="18" t="s">
        <v>71</v>
      </c>
      <c r="B50" s="22">
        <v>32905</v>
      </c>
      <c r="C50" s="53">
        <v>4969.8</v>
      </c>
      <c r="D50" s="14">
        <v>1</v>
      </c>
      <c r="E50" s="14"/>
      <c r="F50" s="14"/>
      <c r="G50" s="14"/>
      <c r="H50" s="14"/>
      <c r="I50" s="54">
        <v>884.38</v>
      </c>
      <c r="J50" s="13">
        <v>884.38</v>
      </c>
      <c r="K50" s="55">
        <v>10612.56</v>
      </c>
    </row>
    <row r="51" spans="1:11" ht="15.75" thickBot="1" x14ac:dyDescent="0.3">
      <c r="A51" s="18" t="s">
        <v>72</v>
      </c>
      <c r="B51" s="22">
        <v>32905</v>
      </c>
      <c r="C51" s="53">
        <v>4969.8</v>
      </c>
      <c r="D51" s="14">
        <v>1</v>
      </c>
      <c r="E51" s="14"/>
      <c r="F51" s="14"/>
      <c r="G51" s="14"/>
      <c r="H51" s="14"/>
      <c r="I51" s="54">
        <v>4333</v>
      </c>
      <c r="J51" s="13">
        <v>4333.33</v>
      </c>
      <c r="K51" s="55">
        <v>52000</v>
      </c>
    </row>
    <row r="52" spans="1:11" ht="15.75" thickBot="1" x14ac:dyDescent="0.3">
      <c r="A52" s="57" t="s">
        <v>73</v>
      </c>
      <c r="B52" s="58"/>
      <c r="C52" s="58"/>
      <c r="D52" s="58"/>
      <c r="E52" s="58"/>
      <c r="F52" s="58"/>
      <c r="G52" s="58"/>
      <c r="H52" s="58"/>
      <c r="I52" s="58"/>
      <c r="J52" s="59">
        <v>365642.04</v>
      </c>
      <c r="K52" s="60">
        <v>4387704.5199999996</v>
      </c>
    </row>
    <row r="53" spans="1:11" ht="18.75" thickBot="1" x14ac:dyDescent="0.3">
      <c r="A53" s="61" t="s">
        <v>74</v>
      </c>
      <c r="B53" s="62"/>
      <c r="C53" s="63"/>
      <c r="D53" s="62"/>
      <c r="E53" s="62"/>
      <c r="F53" s="62"/>
      <c r="G53" s="62"/>
      <c r="H53" s="62"/>
      <c r="I53" s="64"/>
      <c r="J53" s="62"/>
      <c r="K53" s="65">
        <v>19602452.32</v>
      </c>
    </row>
    <row r="54" spans="1:11" ht="18" x14ac:dyDescent="0.25">
      <c r="A54" s="66"/>
      <c r="B54" s="67"/>
      <c r="C54" s="68"/>
      <c r="D54" s="67"/>
      <c r="E54" s="67"/>
      <c r="F54" s="67"/>
      <c r="G54" s="67"/>
      <c r="H54" s="67"/>
      <c r="I54" s="69"/>
      <c r="J54" s="67"/>
      <c r="K54" s="69">
        <v>4387704.5199999996</v>
      </c>
    </row>
    <row r="55" spans="1:11" ht="15.75" x14ac:dyDescent="0.25">
      <c r="A55" s="70" t="s">
        <v>75</v>
      </c>
      <c r="B55" s="71"/>
      <c r="C55" s="72"/>
      <c r="D55" s="73"/>
      <c r="E55" s="72"/>
      <c r="F55" s="72"/>
      <c r="G55" s="72"/>
      <c r="H55" s="72"/>
      <c r="I55" s="72"/>
      <c r="J55" s="71"/>
      <c r="K55" s="71"/>
    </row>
    <row r="56" spans="1:11" ht="15.75" x14ac:dyDescent="0.25">
      <c r="A56" s="74"/>
      <c r="B56" s="88">
        <v>2020</v>
      </c>
      <c r="C56" s="88">
        <v>2019</v>
      </c>
      <c r="D56" s="92" t="s">
        <v>76</v>
      </c>
      <c r="E56" s="92"/>
      <c r="F56" s="75"/>
      <c r="G56" s="75"/>
      <c r="H56" s="75"/>
      <c r="I56" s="75"/>
      <c r="J56" s="75"/>
      <c r="K56" s="75"/>
    </row>
    <row r="57" spans="1:11" ht="15.75" x14ac:dyDescent="0.25">
      <c r="A57" s="76" t="s">
        <v>77</v>
      </c>
      <c r="B57" s="77"/>
      <c r="C57" s="5"/>
      <c r="D57" s="5" t="s">
        <v>78</v>
      </c>
      <c r="E57" s="5" t="s">
        <v>79</v>
      </c>
      <c r="F57" s="75"/>
      <c r="G57" s="75"/>
      <c r="H57" s="75"/>
      <c r="I57" s="75"/>
      <c r="J57" s="75"/>
      <c r="K57" s="75"/>
    </row>
    <row r="58" spans="1:11" ht="25.5" x14ac:dyDescent="0.25">
      <c r="A58" s="78" t="s">
        <v>80</v>
      </c>
      <c r="B58" s="5">
        <v>30.662619018450254</v>
      </c>
      <c r="C58" s="5">
        <v>28.86</v>
      </c>
      <c r="D58" s="5"/>
      <c r="E58" s="5">
        <v>6.2460811450112841</v>
      </c>
      <c r="F58" s="75"/>
      <c r="G58" s="75"/>
      <c r="H58" s="75"/>
      <c r="I58" s="75"/>
      <c r="J58" s="75"/>
      <c r="K58" s="75"/>
    </row>
    <row r="59" spans="1:11" x14ac:dyDescent="0.25">
      <c r="A59" s="79" t="s">
        <v>81</v>
      </c>
      <c r="B59" s="6">
        <v>6.8032765668650077</v>
      </c>
      <c r="C59" s="5">
        <v>5.96</v>
      </c>
      <c r="D59" s="6"/>
      <c r="E59" s="5">
        <v>14.148935685654497</v>
      </c>
      <c r="F59" s="75"/>
      <c r="G59" s="75"/>
      <c r="H59" s="75"/>
      <c r="I59" s="75"/>
      <c r="J59" s="75"/>
      <c r="K59" s="75"/>
    </row>
    <row r="60" spans="1:11" x14ac:dyDescent="0.25">
      <c r="A60" s="79" t="s">
        <v>82</v>
      </c>
      <c r="B60" s="6">
        <v>2.8253188339462429</v>
      </c>
      <c r="C60" s="5">
        <v>2.61</v>
      </c>
      <c r="D60" s="6"/>
      <c r="E60" s="5">
        <v>8.2497637527296099</v>
      </c>
      <c r="F60" s="75"/>
      <c r="G60" s="75"/>
      <c r="H60" s="75"/>
      <c r="I60" s="75"/>
      <c r="J60" s="75"/>
      <c r="K60" s="75"/>
    </row>
    <row r="61" spans="1:11" x14ac:dyDescent="0.25">
      <c r="A61" s="79" t="s">
        <v>83</v>
      </c>
      <c r="B61" s="6">
        <v>40.2912144192615</v>
      </c>
      <c r="C61" s="5">
        <v>37.43</v>
      </c>
      <c r="D61" s="6"/>
      <c r="E61" s="5">
        <v>7.644174243284807</v>
      </c>
      <c r="F61" s="75"/>
      <c r="G61" s="75"/>
      <c r="H61" s="75"/>
      <c r="I61" s="75"/>
      <c r="J61" s="75"/>
      <c r="K61" s="75"/>
    </row>
    <row r="62" spans="1:11" x14ac:dyDescent="0.25">
      <c r="A62" s="79"/>
      <c r="B62" s="6"/>
      <c r="C62" s="5"/>
      <c r="D62" s="6"/>
      <c r="E62" s="5"/>
      <c r="F62" s="75"/>
      <c r="G62" s="75"/>
      <c r="H62" s="75"/>
      <c r="I62" s="75"/>
      <c r="J62" s="75"/>
      <c r="K62" s="75"/>
    </row>
    <row r="63" spans="1:11" x14ac:dyDescent="0.25">
      <c r="A63" s="80" t="s">
        <v>84</v>
      </c>
      <c r="B63" s="6"/>
      <c r="C63" s="5"/>
      <c r="D63" s="6"/>
      <c r="E63" s="5"/>
      <c r="F63" s="75"/>
      <c r="G63" s="75"/>
      <c r="H63" s="75"/>
      <c r="I63" s="75"/>
      <c r="J63" s="75"/>
      <c r="K63" s="75"/>
    </row>
    <row r="64" spans="1:11" ht="25.5" x14ac:dyDescent="0.25">
      <c r="A64" s="78" t="s">
        <v>80</v>
      </c>
      <c r="B64" s="6">
        <v>30.662619018450254</v>
      </c>
      <c r="C64" s="5">
        <v>28.86</v>
      </c>
      <c r="D64" s="6"/>
      <c r="E64" s="5">
        <v>6.2460811450112841</v>
      </c>
      <c r="F64" s="75"/>
      <c r="G64" s="81"/>
      <c r="H64" s="81"/>
      <c r="I64" s="75"/>
      <c r="J64" s="75"/>
      <c r="K64" s="75"/>
    </row>
    <row r="65" spans="1:11" x14ac:dyDescent="0.25">
      <c r="A65" s="78" t="s">
        <v>82</v>
      </c>
      <c r="B65" s="6">
        <v>2.8313586291309667</v>
      </c>
      <c r="C65" s="5">
        <v>2.61</v>
      </c>
      <c r="D65" s="6"/>
      <c r="E65" s="5">
        <v>8.4811735299221027</v>
      </c>
      <c r="F65" s="67"/>
      <c r="G65" s="67"/>
      <c r="H65" s="67"/>
      <c r="I65" s="69"/>
      <c r="J65" s="67"/>
      <c r="K65" s="69"/>
    </row>
    <row r="66" spans="1:11" x14ac:dyDescent="0.25">
      <c r="A66" s="78" t="s">
        <v>83</v>
      </c>
      <c r="B66" s="6">
        <v>33.493977647581218</v>
      </c>
      <c r="C66" s="5">
        <v>31.47</v>
      </c>
      <c r="D66" s="6"/>
      <c r="E66" s="5">
        <v>6.4314510568198813</v>
      </c>
      <c r="F66" s="67"/>
      <c r="G66" s="67"/>
      <c r="H66" s="67"/>
      <c r="I66" s="69"/>
      <c r="J66" s="67"/>
      <c r="K66" s="69"/>
    </row>
    <row r="67" spans="1:11" x14ac:dyDescent="0.25">
      <c r="A67" s="78"/>
      <c r="B67" s="6"/>
      <c r="C67" s="5"/>
      <c r="D67" s="6"/>
      <c r="E67" s="5"/>
      <c r="F67" s="67"/>
      <c r="G67" s="67"/>
      <c r="H67" s="67"/>
      <c r="I67" s="69"/>
      <c r="J67" s="67"/>
      <c r="K67" s="69"/>
    </row>
    <row r="68" spans="1:11" ht="45" x14ac:dyDescent="0.25">
      <c r="A68" s="82" t="s">
        <v>85</v>
      </c>
      <c r="B68" s="6"/>
      <c r="C68" s="5"/>
      <c r="D68" s="6"/>
      <c r="E68" s="5"/>
      <c r="F68" s="67"/>
      <c r="G68" s="67"/>
      <c r="H68" s="67"/>
      <c r="I68" s="69"/>
      <c r="J68" s="67"/>
      <c r="K68" s="69"/>
    </row>
    <row r="69" spans="1:11" ht="15.75" x14ac:dyDescent="0.25">
      <c r="A69" s="83" t="s">
        <v>86</v>
      </c>
      <c r="B69" s="84">
        <v>50.774659449906871</v>
      </c>
      <c r="C69" s="5">
        <v>47.78</v>
      </c>
      <c r="D69" s="6"/>
      <c r="E69" s="5">
        <v>6.2676003556024984</v>
      </c>
      <c r="F69" s="85"/>
      <c r="G69" s="85"/>
      <c r="H69" s="85"/>
      <c r="I69" s="85"/>
      <c r="J69" s="85"/>
      <c r="K69" s="85"/>
    </row>
    <row r="70" spans="1:11" ht="15.75" x14ac:dyDescent="0.25">
      <c r="A70" s="83" t="s">
        <v>87</v>
      </c>
      <c r="B70" s="84">
        <v>15.349809247857056</v>
      </c>
      <c r="C70" s="5">
        <v>14.17</v>
      </c>
      <c r="D70" s="6"/>
      <c r="E70" s="5">
        <v>8.3261061951803494</v>
      </c>
      <c r="F70" s="85"/>
      <c r="G70" s="85"/>
      <c r="H70" s="85"/>
      <c r="I70" s="85"/>
      <c r="J70" s="85"/>
      <c r="K70" s="85"/>
    </row>
    <row r="71" spans="1:11" ht="15.75" x14ac:dyDescent="0.25">
      <c r="A71" s="83" t="s">
        <v>83</v>
      </c>
      <c r="B71" s="84">
        <v>66.12446869776393</v>
      </c>
      <c r="C71" s="5">
        <v>61.95</v>
      </c>
      <c r="D71" s="6"/>
      <c r="E71" s="5">
        <v>6.7384482611201335</v>
      </c>
      <c r="F71" s="85"/>
      <c r="G71" s="85"/>
      <c r="H71" s="85"/>
      <c r="I71" s="85"/>
      <c r="J71" s="85"/>
      <c r="K71" s="85"/>
    </row>
    <row r="72" spans="1:11" ht="18" x14ac:dyDescent="0.25">
      <c r="A72" s="1"/>
      <c r="B72" s="2"/>
      <c r="C72" s="3"/>
      <c r="D72" s="4"/>
      <c r="E72" s="2"/>
      <c r="F72" s="7"/>
      <c r="G72" s="7"/>
      <c r="H72" s="7"/>
      <c r="I72" s="7"/>
      <c r="J72" s="7"/>
      <c r="K72" s="7"/>
    </row>
  </sheetData>
  <mergeCells count="2">
    <mergeCell ref="A1:K1"/>
    <mergeCell ref="D56:E56"/>
  </mergeCells>
  <pageMargins left="0.7" right="0.7" top="0.75" bottom="0.75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Barros</dc:creator>
  <cp:lastModifiedBy>Irina</cp:lastModifiedBy>
  <dcterms:created xsi:type="dcterms:W3CDTF">2019-12-30T07:50:28Z</dcterms:created>
  <dcterms:modified xsi:type="dcterms:W3CDTF">2019-12-30T08:25:53Z</dcterms:modified>
</cp:coreProperties>
</file>